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https://pmaweb-my.sharepoint.com/personal/tflaherty_pmanetwork_com/Documents/"/>
    </mc:Choice>
  </mc:AlternateContent>
  <xr:revisionPtr revIDLastSave="29" documentId="8_{3A18E4A6-B963-4122-BFAE-3A08500FD9A7}" xr6:coauthVersionLast="47" xr6:coauthVersionMax="47" xr10:uidLastSave="{58BC9B83-3469-413B-9972-30D34A258468}"/>
  <bookViews>
    <workbookView xWindow="-120" yWindow="-120" windowWidth="29040" windowHeight="15720" xr2:uid="{749547C6-4071-4742-961A-C9E8CD48A123}"/>
  </bookViews>
  <sheets>
    <sheet name="Calculation Page" sheetId="9" r:id="rId1"/>
    <sheet name="Sikich Disclosure" sheetId="2" r:id="rId2"/>
    <sheet name="PTMA Disclosure" sheetId="13" r:id="rId3"/>
  </sheets>
  <definedNames>
    <definedName name="_xlnm.Print_Area" localSheetId="0">'Calculation Page'!$A$1:$L$45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0" i="9" l="1"/>
  <c r="J27" i="9"/>
  <c r="J28" i="9" s="1"/>
  <c r="I27" i="9"/>
  <c r="H27" i="9"/>
  <c r="G27" i="9"/>
  <c r="F27" i="9"/>
  <c r="E27" i="9"/>
  <c r="D27" i="9"/>
  <c r="C27" i="9"/>
  <c r="B27" i="9"/>
  <c r="K27" i="9" s="1"/>
  <c r="K26" i="9"/>
  <c r="K25" i="9"/>
  <c r="G22" i="9"/>
  <c r="E22" i="9"/>
  <c r="C22" i="9"/>
  <c r="B12" i="9"/>
  <c r="J29" i="9" l="1"/>
  <c r="J31" i="9" s="1"/>
  <c r="B28" i="9"/>
  <c r="B29" i="9" s="1"/>
  <c r="H28" i="9"/>
  <c r="H29" i="9" s="1"/>
  <c r="H31" i="9" s="1"/>
  <c r="I28" i="9"/>
  <c r="I29" i="9" s="1"/>
  <c r="I31" i="9" s="1"/>
  <c r="G28" i="9"/>
  <c r="G29" i="9" s="1"/>
  <c r="G31" i="9" s="1"/>
  <c r="F28" i="9"/>
  <c r="F29" i="9" s="1"/>
  <c r="F31" i="9" s="1"/>
  <c r="E28" i="9"/>
  <c r="E29" i="9" s="1"/>
  <c r="E31" i="9" s="1"/>
  <c r="D28" i="9"/>
  <c r="D29" i="9" s="1"/>
  <c r="D31" i="9" s="1"/>
  <c r="C28" i="9"/>
  <c r="C29" i="9" s="1"/>
  <c r="C31" i="9" s="1"/>
  <c r="K29" i="9" l="1"/>
  <c r="B31" i="9"/>
  <c r="K31" i="9"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Tim Flaherty</author>
    <author>tc={3B995A9F-DE50-4C19-A754-8D74228036FD}</author>
  </authors>
  <commentList>
    <comment ref="B10" authorId="0" shapeId="0" xr:uid="{63F3149E-01FD-4E0B-B7A5-1B316FD650BE}">
      <text>
        <r>
          <rPr>
            <b/>
            <sz val="9"/>
            <color indexed="81"/>
            <rFont val="Tahoma"/>
            <family val="2"/>
          </rPr>
          <t>Trade Interest:</t>
        </r>
        <r>
          <rPr>
            <sz val="9"/>
            <color indexed="81"/>
            <rFont val="Tahoma"/>
            <family val="2"/>
          </rPr>
          <t xml:space="preserve">
Trade interest is seen on treasury notes. This is the amount of the coupon payment that the previous owner of the treasury note accrued in between coupon dates. You pay the previous owner the trade interest (or accrued interest) because on the next coupon date you get the full amount of coupon. And at that point are made whole. </t>
        </r>
      </text>
    </comment>
    <comment ref="B11" authorId="0" shapeId="0" xr:uid="{7C7F8D76-E4A5-4300-9984-112249492AFA}">
      <text>
        <r>
          <rPr>
            <sz val="9"/>
            <color indexed="81"/>
            <rFont val="Tahoma"/>
            <family val="2"/>
          </rPr>
          <t xml:space="preserve">Specific to Treasury Notes and DTC CDs:
Upon maturity the difference between the cost and maturity value is either the Premium (cost greater than maturity value) or Discount (cost less than maturity value).
A premium would be a negative amount in this field and a discount would be a positive amount
</t>
        </r>
      </text>
    </comment>
    <comment ref="C20" authorId="0" shapeId="0" xr:uid="{16DFF939-974F-4DF8-BD88-201F6C62C292}">
      <text>
        <r>
          <rPr>
            <b/>
            <sz val="9"/>
            <color indexed="81"/>
            <rFont val="Tahoma"/>
            <family val="2"/>
          </rPr>
          <t>Trade Interest:</t>
        </r>
        <r>
          <rPr>
            <sz val="9"/>
            <color indexed="81"/>
            <rFont val="Tahoma"/>
            <family val="2"/>
          </rPr>
          <t xml:space="preserve">
Trade interest is seen on treasury notes. This is the amount of the coupon payment that the previous owner of the treasury note accrued in between coupon dates. You pay the previous owner the trade interest (or accrued interest) because on the next coupon date you get the full amount of coupon. And at that point are made whole. </t>
        </r>
      </text>
    </comment>
    <comment ref="E20" authorId="0" shapeId="0" xr:uid="{D85400F4-0197-4FB0-B4E4-EC8135C95A5C}">
      <text>
        <r>
          <rPr>
            <b/>
            <sz val="9"/>
            <color indexed="81"/>
            <rFont val="Tahoma"/>
            <family val="2"/>
          </rPr>
          <t>Trade Interest:</t>
        </r>
        <r>
          <rPr>
            <sz val="9"/>
            <color indexed="81"/>
            <rFont val="Tahoma"/>
            <family val="2"/>
          </rPr>
          <t xml:space="preserve">
Trade interest is seen on treasury notes. This is the amount of the coupon payment that the previous owner of the treasury note accrued in between coupon dates. You pay the previous owner the trade interest (or accrued interest) because on the next coupon date you get the full amount of coupon. And at that point are made whole. </t>
        </r>
      </text>
    </comment>
    <comment ref="G20" authorId="0" shapeId="0" xr:uid="{748C2091-1CA6-4DF6-916D-E4FA672AE5BE}">
      <text>
        <r>
          <rPr>
            <b/>
            <sz val="9"/>
            <color indexed="81"/>
            <rFont val="Tahoma"/>
            <family val="2"/>
          </rPr>
          <t>Trade Interest:</t>
        </r>
        <r>
          <rPr>
            <sz val="9"/>
            <color indexed="81"/>
            <rFont val="Tahoma"/>
            <family val="2"/>
          </rPr>
          <t xml:space="preserve">
Trade interest is seen on treasury notes. This is the amount of the coupon payment that the previous owner of the treasury note accrued in between coupon dates. You pay the previous owner the trade interest (or accrued interest) because on the next coupon date you get the full amount of coupon. And at that point are made whole. </t>
        </r>
      </text>
    </comment>
    <comment ref="C21" authorId="0" shapeId="0" xr:uid="{6B956830-8C6E-4A8F-8E7B-EB59625B155F}">
      <text>
        <r>
          <rPr>
            <sz val="9"/>
            <color indexed="81"/>
            <rFont val="Tahoma"/>
            <family val="2"/>
          </rPr>
          <t xml:space="preserve">Specific to Treasury Notes and DTC CDs:
Upon maturity the difference between the cost and maturity value is either the Premium (cost greater than maturity value) or Discount (cost less than maturity value).
A premium would be a negative amount in this field and a discount would be a positive amount
</t>
        </r>
      </text>
    </comment>
    <comment ref="E21" authorId="0" shapeId="0" xr:uid="{AFB13C44-C7E2-4C93-9AFA-2AB0187EA745}">
      <text>
        <r>
          <rPr>
            <sz val="9"/>
            <color indexed="81"/>
            <rFont val="Tahoma"/>
            <family val="2"/>
          </rPr>
          <t xml:space="preserve">Specific to Treasury Notes and DTC CDs:
Upon maturity the difference between the cost and maturity value is either the Premium (cost greater than maturity value) or Discount (cost less than maturity value).
A premium would be a negative amount in this field and a discount would be a positive amount
</t>
        </r>
      </text>
    </comment>
    <comment ref="G21" authorId="0" shapeId="0" xr:uid="{558CAC8F-B71B-4BD3-B4D9-EC5BEDAE03B7}">
      <text>
        <r>
          <rPr>
            <sz val="9"/>
            <color indexed="81"/>
            <rFont val="Tahoma"/>
            <family val="2"/>
          </rPr>
          <t xml:space="preserve">Specific to Treasury Notes and DTC CDs:
Upon maturity the difference between the cost and maturity value is either the Premium (cost greater than maturity value) or Discount (cost less than maturity value).
A premium would be a negative amount in this field and a discount would be a positive amount
</t>
        </r>
      </text>
    </comment>
    <comment ref="A30" authorId="1" shapeId="0" xr:uid="{3B995A9F-DE50-4C19-A754-8D74228036FD}">
      <text>
        <t>[Threaded comment]
Your version of Excel allows you to read this threaded comment; however, any edits to it will get removed if the file is opened in a newer version of Excel. Learn more: https://go.microsoft.com/fwlink/?linkid=870924
Comment:
    If there are subaccounts specific to one fund total the interest amounts above and manually enter into the fund in this line.</t>
      </text>
    </comment>
  </commentList>
</comments>
</file>

<file path=xl/sharedStrings.xml><?xml version="1.0" encoding="utf-8"?>
<sst xmlns="http://schemas.openxmlformats.org/spreadsheetml/2006/main" count="65" uniqueCount="43">
  <si>
    <t>Fund</t>
  </si>
  <si>
    <t>Education</t>
  </si>
  <si>
    <t>Operations &amp; Maintenance</t>
  </si>
  <si>
    <t>Working Cash</t>
  </si>
  <si>
    <t>Month ending:</t>
  </si>
  <si>
    <t>Fund %</t>
  </si>
  <si>
    <t>Allocated Interest</t>
  </si>
  <si>
    <t>LIQ Dividend</t>
  </si>
  <si>
    <t>MAX Dividend</t>
  </si>
  <si>
    <t>Investment Interest</t>
  </si>
  <si>
    <t>Other Interest</t>
  </si>
  <si>
    <t>Total Interest</t>
  </si>
  <si>
    <t>Directions</t>
  </si>
  <si>
    <t>College #123</t>
  </si>
  <si>
    <t>Monthly Interest Allocation</t>
  </si>
  <si>
    <t>Trade Interest</t>
  </si>
  <si>
    <t>Premium/Discount</t>
  </si>
  <si>
    <t>Audit</t>
  </si>
  <si>
    <t>Liability Protection and Settlement</t>
  </si>
  <si>
    <t>Auxiliary Enterprises</t>
  </si>
  <si>
    <t>Restricted Purposes</t>
  </si>
  <si>
    <t>Bond and Interest</t>
  </si>
  <si>
    <t>O&amp;M (restricted)</t>
  </si>
  <si>
    <t>2. Update all of the green highlighted fields</t>
  </si>
  <si>
    <t>1. Gather monthly statements</t>
  </si>
  <si>
    <t>3. Post the allocated interest amount to each fund</t>
  </si>
  <si>
    <t>Ending Cash and Inv Balance</t>
  </si>
  <si>
    <t>Beginning Cash and Inv Balance</t>
  </si>
  <si>
    <t>Average Cash and Inv Balances</t>
  </si>
  <si>
    <t>Segregated Subaccount #1</t>
  </si>
  <si>
    <t>Specific  Subaccount Interest (manual)</t>
  </si>
  <si>
    <t>If Applicable</t>
  </si>
  <si>
    <t>3. If there is a separate investment account specific to one fund enter that information in the Segregated Subaccount section</t>
  </si>
  <si>
    <t>Segregated Subaccount #2</t>
  </si>
  <si>
    <t>Segregated Subaccount #3</t>
  </si>
  <si>
    <t>Sikich practices in an alternative practice structure in accordance with the AICPA Professional Code of Conduct and applicable law, regulations, and professional standards. Sikich CPA LLC is a licensed CPA firm that provides audit and attest services to its clients, and Sikich LLC and its subsidiaries provide tax and business advisory services to its clients. Sikich CPA LLC has a contractual arrangement with Sikich LLC under which Sikich LLC supports Sikich CPA LLC’s performance of its professional services. Sikich LLC and its subsidiaries are not licensed CPA firms.  </t>
  </si>
  <si>
    <t>“Sikich” is the brand name under which Sikich CPA LLC and Sikich LLC provide professional services.  The entities under the Sikich brand are independently owned and are not liable for the services provided by any other entity providing services under the Sikich brand. The use of the terms “our company”, “we” and “us” and other similar terms denote the alternative practice structure of Sikich CPA LLC and Sikich LLC.   </t>
  </si>
  <si>
    <t>Sikich is not, by means of this Interest Income Calculator, rendering accounting, business, financial, investment, legal, tax, or any other professional advice or services. This Interest Income Calculator, its contents and any information or results produced therein (i) do not constitute accounting, business, financial, investment, legal, tax, or any other professional advice or services, (ii) are provided AS IS without warranty of any kind, and (iii) should not be interpreted as an offer or commitment on the part of Sikich.  No further distribution, sale or licensing to third parties or modification of the Interest Income Calculator is permitted without the express written consent of Sikich. This Interest Income Calculator is not a substitute for such professional advice or services, nor should you use it as a basis for any decision, action or omission that may affect you or your business. </t>
  </si>
  <si>
    <t>Sikich does not guarantee the accuracy of any information presented. SIKICH MAKES NO WARRANTIES, EXPRESS OR IMPLIED, in this INTEREST INCOME CALCULATOR.  Sikich makes no warranty as to the results or performance that may or may not be obtained by you in using the INTEREST INCOME CALCULATOR or using the information produced by the INTEREST INCOME CALCULATOR.  You acknowledge that Sikich shall not be responsible for any liability, claim or loss whatsoever sustained by you or any person who relies on this INTEREST INCOME CALCULATOR. IN NO EVENT SHALL BE LIABLE FOR ANY INCIDENTAL, SPECIAL OR CONSEQUENTIAL DAMAGES ARISING IN CONNECTION WITH THIS INTEREST INCOME CALCULATOR, INCLUDING, BUT NOT LIMITED TO, LOST PROFITS OR LOSS OR DAMAGE TO DATA ARISING OUT OF THE USE, PARTIAL USE OR INABILITY TO USE THE MATERIALS OR RESULTS OF THE SERVICES, WHETHER IN AN ACTION IN TORT, STRICT LIABILITY OR NEGLIGENCE, EVEN IF ADVISED OF THE POSSIBILITY OF SUCH DAMAGE.</t>
  </si>
  <si>
    <t>Copyright © 2026 Sikich LLC. All rights reserved. </t>
  </si>
  <si>
    <t>The Interest Allocation Spreadsheet is designed to assist school districts, community colleges, and municipalities with allocating their total interest earned to their different accounting funds. It has been prepared by PTMA for informational and educational purposes only for units of local government without regard to any particular entity’s investment objectives, financial situation or means. The content is not to be construed as a recommendation, solicitation or offer to engage in an issuance, or to buy or sell any security, financial product or instrument, or to participate in any particular trading strategy in any jurisdiction in which such an offer or solicitation, or trading strategy would be illegal. Nor does it constitute any legal, tax, accounting or investment advice of services regarding the suitability or profitability of any security or investment. PTMA and its employees do not offer tax or legal advice and any entity should consult with its own tax and/or legal advisors before making any tax or legal related investment decisions.</t>
  </si>
  <si>
    <t xml:space="preserve"> Although the information contained herein has been obtained from third-party sources believed to be reliable, PTMA cannot guarantee the accuracy or completeness of such information. It is understood that PTMA is not responsible for any errors or omissions in the content or output of this document and the information is being provided to you on an “as is” basis without warranties or representations of any kind. The analysis or information presented is based upon current market conditions which are subject to change. </t>
  </si>
  <si>
    <t xml:space="preserve">Securities, public finance, institutional brokerage services and municipal advisory services are offered through PMA Securities, LLC. PMA Securities, LLC is a broker-dealer and municipal advisor registered with the SEC and MSRB and is a member of FINRA and SIPC. Public Trust Advisors, LLC, PMA Financial Network, LLC, PMA Securities, LLC and PMA Asset Management, LLC are under common ownership as part of PTMA Financial Solutions, LLC ("PTMA"). Public Trust Advisors, LLC and PMA Asset Management, LLC, are two separate SEC registered investment advisers, both doing business as PTMA Investment Advisors. PTMA Investment Advisors provides investment advisory services to local government investment pools ("Funds") and separate accounts. All other products are provided by PMA Financial Network, LLC. For more information, please visit us at ptma.com.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</si>
</sst>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409]mmmm\ d\,\ yyyy;@"/>
  </numFmts>
  <fonts count="8" x14ac:knownFonts="1">
    <font>
      <sz val="11"/>
      <color theme="1"/>
      <name val="Aptos Narrow"/>
      <family val="2"/>
      <scheme val="minor"/>
    </font>
    <font>
      <sz val="11"/>
      <color theme="1"/>
      <name val="Aptos Narrow"/>
      <family val="2"/>
      <scheme val="minor"/>
    </font>
    <font>
      <b/>
      <sz val="11"/>
      <color theme="1"/>
      <name val="Aptos Narrow"/>
      <family val="2"/>
      <scheme val="minor"/>
    </font>
    <font>
      <b/>
      <sz val="22"/>
      <color theme="1"/>
      <name val="Calibri"/>
      <family val="2"/>
    </font>
    <font>
      <sz val="14"/>
      <color theme="1"/>
      <name val="Aptos Narrow"/>
      <family val="2"/>
      <scheme val="minor"/>
    </font>
    <font>
      <sz val="9"/>
      <color indexed="81"/>
      <name val="Tahoma"/>
      <family val="2"/>
    </font>
    <font>
      <b/>
      <sz val="9"/>
      <color indexed="81"/>
      <name val="Tahoma"/>
      <family val="2"/>
    </font>
    <font>
      <i/>
      <sz val="11"/>
      <color theme="1"/>
      <name val="Aptos Narrow"/>
      <family val="2"/>
      <scheme val="minor"/>
    </font>
  </fonts>
  <fills count="4">
    <fill>
      <patternFill patternType="none"/>
    </fill>
    <fill>
      <patternFill patternType="gray125"/>
    </fill>
    <fill>
      <patternFill patternType="solid">
        <fgColor theme="0"/>
        <bgColor indexed="64"/>
      </patternFill>
    </fill>
    <fill>
      <patternFill patternType="solid">
        <fgColor theme="6" tint="0.79998168889431442"/>
        <bgColor indexed="64"/>
      </patternFill>
    </fill>
  </fills>
  <borders count="6">
    <border>
      <left/>
      <right/>
      <top/>
      <bottom/>
      <diagonal/>
    </border>
    <border>
      <left/>
      <right/>
      <top/>
      <bottom style="thin">
        <color indexed="64"/>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31">
    <xf numFmtId="0" fontId="0" fillId="0" borderId="0" xfId="0"/>
    <xf numFmtId="0" fontId="0" fillId="2" borderId="0" xfId="0" applyFill="1"/>
    <xf numFmtId="164" fontId="0" fillId="2" borderId="0" xfId="0" applyNumberFormat="1" applyFill="1"/>
    <xf numFmtId="0" fontId="2" fillId="2" borderId="1" xfId="0" applyFont="1" applyFill="1" applyBorder="1" applyAlignment="1">
      <alignment horizontal="center" wrapText="1"/>
    </xf>
    <xf numFmtId="164" fontId="0" fillId="2" borderId="0" xfId="0" applyNumberFormat="1" applyFill="1" applyAlignment="1">
      <alignment horizontal="center"/>
    </xf>
    <xf numFmtId="10" fontId="0" fillId="2" borderId="0" xfId="1" applyNumberFormat="1" applyFont="1" applyFill="1" applyAlignment="1">
      <alignment horizontal="center"/>
    </xf>
    <xf numFmtId="0" fontId="2" fillId="2" borderId="0" xfId="0" applyFont="1" applyFill="1"/>
    <xf numFmtId="0" fontId="2" fillId="2" borderId="2" xfId="0" applyFont="1" applyFill="1" applyBorder="1"/>
    <xf numFmtId="164" fontId="0" fillId="2" borderId="0" xfId="1" applyNumberFormat="1" applyFont="1" applyFill="1" applyAlignment="1">
      <alignment horizontal="center"/>
    </xf>
    <xf numFmtId="0" fontId="0" fillId="2" borderId="3" xfId="0" applyFill="1" applyBorder="1"/>
    <xf numFmtId="164" fontId="0" fillId="2" borderId="1" xfId="0" applyNumberFormat="1" applyFill="1" applyBorder="1"/>
    <xf numFmtId="164" fontId="0" fillId="2" borderId="3" xfId="0" applyNumberFormat="1" applyFill="1" applyBorder="1" applyAlignment="1">
      <alignment horizontal="center"/>
    </xf>
    <xf numFmtId="0" fontId="0" fillId="2" borderId="1" xfId="0" applyFill="1" applyBorder="1"/>
    <xf numFmtId="0" fontId="0" fillId="2" borderId="4" xfId="0" applyFill="1" applyBorder="1"/>
    <xf numFmtId="0" fontId="7" fillId="2" borderId="1" xfId="0" applyFont="1" applyFill="1" applyBorder="1"/>
    <xf numFmtId="0" fontId="7" fillId="2" borderId="0" xfId="0" applyFont="1" applyFill="1"/>
    <xf numFmtId="0" fontId="0" fillId="2" borderId="0" xfId="0" applyFill="1" applyAlignment="1">
      <alignment wrapText="1"/>
    </xf>
    <xf numFmtId="165" fontId="0" fillId="3" borderId="0" xfId="0" applyNumberFormat="1" applyFill="1" applyProtection="1">
      <protection locked="0"/>
    </xf>
    <xf numFmtId="164" fontId="0" fillId="3" borderId="0" xfId="0" applyNumberFormat="1" applyFill="1" applyProtection="1">
      <protection locked="0"/>
    </xf>
    <xf numFmtId="164" fontId="0" fillId="3" borderId="1" xfId="0" applyNumberFormat="1" applyFill="1" applyBorder="1" applyProtection="1">
      <protection locked="0"/>
    </xf>
    <xf numFmtId="164" fontId="0" fillId="3" borderId="3" xfId="0" applyNumberFormat="1" applyFill="1" applyBorder="1" applyAlignment="1" applyProtection="1">
      <alignment horizontal="center"/>
      <protection locked="0"/>
    </xf>
    <xf numFmtId="164" fontId="0" fillId="3" borderId="0" xfId="0" applyNumberFormat="1" applyFill="1" applyAlignment="1" applyProtection="1">
      <alignment horizontal="center"/>
      <protection locked="0"/>
    </xf>
    <xf numFmtId="164" fontId="0" fillId="3" borderId="4" xfId="0" applyNumberFormat="1" applyFill="1" applyBorder="1" applyAlignment="1" applyProtection="1">
      <alignment horizontal="center"/>
      <protection locked="0"/>
    </xf>
    <xf numFmtId="164" fontId="0" fillId="3" borderId="1" xfId="0" applyNumberFormat="1" applyFill="1" applyBorder="1" applyAlignment="1" applyProtection="1">
      <alignment horizontal="center"/>
      <protection locked="0"/>
    </xf>
    <xf numFmtId="0" fontId="0" fillId="2" borderId="0" xfId="0" applyFill="1" applyAlignment="1">
      <alignment vertical="top" wrapText="1"/>
    </xf>
    <xf numFmtId="0" fontId="4" fillId="2" borderId="0" xfId="0" applyFont="1" applyFill="1" applyProtection="1">
      <protection locked="0"/>
    </xf>
    <xf numFmtId="0" fontId="7" fillId="2" borderId="5" xfId="0" applyFont="1" applyFill="1" applyBorder="1" applyAlignment="1" applyProtection="1">
      <alignment horizontal="center"/>
      <protection locked="0"/>
    </xf>
    <xf numFmtId="0" fontId="7" fillId="2" borderId="1" xfId="0" applyFont="1" applyFill="1" applyBorder="1" applyAlignment="1" applyProtection="1">
      <alignment horizontal="center"/>
      <protection locked="0"/>
    </xf>
    <xf numFmtId="0" fontId="3" fillId="2" borderId="0" xfId="0" applyFont="1" applyFill="1" applyAlignment="1">
      <alignment horizontal="center"/>
    </xf>
    <xf numFmtId="0" fontId="0" fillId="2" borderId="0" xfId="0" applyFill="1" applyAlignment="1">
      <alignment horizontal="center"/>
    </xf>
    <xf numFmtId="0" fontId="7" fillId="2" borderId="0" xfId="0" applyFont="1" applyFill="1" applyAlignment="1">
      <alignment horizontal="center"/>
    </xf>
  </cellXfs>
  <cellStyles count="2">
    <cellStyle name="Normal" xfId="0" builtinId="0"/>
    <cellStyle name="Percent" xfId="1" builtinId="5"/>
  </cellStyles>
  <dxfs count="2">
    <dxf>
      <fill>
        <patternFill>
          <bgColor rgb="FF92D05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579120</xdr:colOff>
      <xdr:row>41</xdr:row>
      <xdr:rowOff>97155</xdr:rowOff>
    </xdr:from>
    <xdr:to>
      <xdr:col>11</xdr:col>
      <xdr:colOff>47797</xdr:colOff>
      <xdr:row>44</xdr:row>
      <xdr:rowOff>72390</xdr:rowOff>
    </xdr:to>
    <xdr:pic>
      <xdr:nvPicPr>
        <xdr:cNvPr id="2" name="Picture 1">
          <a:extLst>
            <a:ext uri="{FF2B5EF4-FFF2-40B4-BE49-F238E27FC236}">
              <a16:creationId xmlns:a16="http://schemas.microsoft.com/office/drawing/2014/main" id="{94883063-093A-406A-AC0A-FF0DC417CAF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751945" y="8317230"/>
          <a:ext cx="1554652" cy="546735"/>
        </a:xfrm>
        <a:prstGeom prst="rect">
          <a:avLst/>
        </a:prstGeom>
      </xdr:spPr>
    </xdr:pic>
    <xdr:clientData/>
  </xdr:twoCellAnchor>
  <xdr:twoCellAnchor editAs="oneCell">
    <xdr:from>
      <xdr:col>0</xdr:col>
      <xdr:colOff>113964</xdr:colOff>
      <xdr:row>42</xdr:row>
      <xdr:rowOff>85726</xdr:rowOff>
    </xdr:from>
    <xdr:to>
      <xdr:col>0</xdr:col>
      <xdr:colOff>1772758</xdr:colOff>
      <xdr:row>44</xdr:row>
      <xdr:rowOff>133350</xdr:rowOff>
    </xdr:to>
    <xdr:pic>
      <xdr:nvPicPr>
        <xdr:cNvPr id="3" name="Picture 2">
          <a:extLst>
            <a:ext uri="{FF2B5EF4-FFF2-40B4-BE49-F238E27FC236}">
              <a16:creationId xmlns:a16="http://schemas.microsoft.com/office/drawing/2014/main" id="{4EC98ED0-7D1D-45F3-9F14-A564FCA26B30}"/>
            </a:ext>
          </a:extLst>
        </xdr:cNvPr>
        <xdr:cNvPicPr>
          <a:picLocks noChangeAspect="1"/>
        </xdr:cNvPicPr>
      </xdr:nvPicPr>
      <xdr:blipFill>
        <a:blip xmlns:r="http://schemas.openxmlformats.org/officeDocument/2006/relationships" r:embed="rId2"/>
        <a:stretch>
          <a:fillRect/>
        </a:stretch>
      </xdr:blipFill>
      <xdr:spPr>
        <a:xfrm>
          <a:off x="113964" y="8496301"/>
          <a:ext cx="1658794" cy="428624"/>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Tim Flaherty" id="{055B7A4C-291C-4762-B762-210099F6F7CD}" userId="S::Tflaherty@pmanetwork.com::da2e4366-2909-480f-88d6-050a9990b012"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A30" dT="2025-12-15T21:48:21.30" personId="{055B7A4C-291C-4762-B762-210099F6F7CD}" id="{3B995A9F-DE50-4C19-A754-8D74228036FD}">
    <text>If there are subaccounts specific to one fund total the interest amounts above and manually enter into the fund in this line.</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1378F-7BF8-4396-868C-E78BCEA9E585}">
  <sheetPr>
    <pageSetUpPr fitToPage="1"/>
  </sheetPr>
  <dimension ref="A1:K39"/>
  <sheetViews>
    <sheetView tabSelected="1" view="pageBreakPreview" zoomScaleNormal="100" zoomScaleSheetLayoutView="100" workbookViewId="0">
      <selection sqref="A1:K1"/>
    </sheetView>
  </sheetViews>
  <sheetFormatPr defaultColWidth="9.140625" defaultRowHeight="15" x14ac:dyDescent="0.25"/>
  <cols>
    <col min="1" max="1" width="35.140625" style="1" customWidth="1"/>
    <col min="2" max="2" width="18.42578125" style="1" customWidth="1"/>
    <col min="3" max="3" width="15.28515625" style="1" customWidth="1"/>
    <col min="4" max="4" width="17.5703125" style="1" customWidth="1"/>
    <col min="5" max="5" width="14.28515625" style="1" customWidth="1"/>
    <col min="6" max="6" width="17.85546875" style="1" bestFit="1" customWidth="1"/>
    <col min="7" max="7" width="16.85546875" style="1" customWidth="1"/>
    <col min="8" max="8" width="17.85546875" style="1" bestFit="1" customWidth="1"/>
    <col min="9" max="9" width="14.28515625" style="1" customWidth="1"/>
    <col min="10" max="10" width="16.85546875" style="1" customWidth="1"/>
    <col min="11" max="11" width="14.42578125" style="1" customWidth="1"/>
    <col min="12" max="12" width="3.85546875" style="1" customWidth="1"/>
    <col min="13" max="16384" width="9.140625" style="1"/>
  </cols>
  <sheetData>
    <row r="1" spans="1:11" ht="28.5" x14ac:dyDescent="0.45">
      <c r="A1" s="28" t="s">
        <v>14</v>
      </c>
      <c r="B1" s="28"/>
      <c r="C1" s="28"/>
      <c r="D1" s="28"/>
      <c r="E1" s="28"/>
      <c r="F1" s="28"/>
      <c r="G1" s="28"/>
      <c r="H1" s="28"/>
      <c r="I1" s="28"/>
      <c r="J1" s="28"/>
      <c r="K1" s="28"/>
    </row>
    <row r="3" spans="1:11" ht="18.75" x14ac:dyDescent="0.3">
      <c r="A3" s="25" t="s">
        <v>13</v>
      </c>
    </row>
    <row r="4" spans="1:11" x14ac:dyDescent="0.25">
      <c r="A4" s="1" t="s">
        <v>4</v>
      </c>
      <c r="B4" s="17">
        <v>46112</v>
      </c>
      <c r="D4" s="29"/>
      <c r="E4" s="29"/>
      <c r="F4" s="29"/>
      <c r="G4" s="29"/>
      <c r="H4" s="29"/>
      <c r="I4" s="29"/>
    </row>
    <row r="5" spans="1:11" x14ac:dyDescent="0.25">
      <c r="D5" s="30"/>
      <c r="E5" s="30"/>
      <c r="F5" s="30"/>
      <c r="G5" s="30"/>
      <c r="H5" s="30"/>
      <c r="I5" s="30"/>
    </row>
    <row r="6" spans="1:11" x14ac:dyDescent="0.25">
      <c r="A6" s="1" t="s">
        <v>7</v>
      </c>
      <c r="B6" s="18">
        <v>20000</v>
      </c>
      <c r="E6" s="2"/>
      <c r="G6" s="2"/>
      <c r="I6" s="2"/>
    </row>
    <row r="7" spans="1:11" x14ac:dyDescent="0.25">
      <c r="A7" s="1" t="s">
        <v>8</v>
      </c>
      <c r="B7" s="18">
        <v>50000</v>
      </c>
      <c r="E7" s="2"/>
      <c r="G7" s="2"/>
      <c r="I7" s="2"/>
    </row>
    <row r="8" spans="1:11" x14ac:dyDescent="0.25">
      <c r="A8" s="1" t="s">
        <v>9</v>
      </c>
      <c r="B8" s="18">
        <v>105123</v>
      </c>
      <c r="E8" s="2"/>
      <c r="G8" s="2"/>
      <c r="I8" s="2"/>
    </row>
    <row r="9" spans="1:11" x14ac:dyDescent="0.25">
      <c r="A9" s="1" t="s">
        <v>10</v>
      </c>
      <c r="B9" s="18">
        <v>0</v>
      </c>
      <c r="E9" s="2"/>
      <c r="G9" s="2"/>
      <c r="I9" s="2"/>
    </row>
    <row r="10" spans="1:11" x14ac:dyDescent="0.25">
      <c r="A10" s="1" t="s">
        <v>15</v>
      </c>
      <c r="B10" s="18">
        <v>0</v>
      </c>
      <c r="E10" s="2"/>
      <c r="G10" s="2"/>
      <c r="I10" s="2"/>
    </row>
    <row r="11" spans="1:11" x14ac:dyDescent="0.25">
      <c r="A11" s="1" t="s">
        <v>16</v>
      </c>
      <c r="B11" s="19">
        <v>0</v>
      </c>
      <c r="E11" s="2"/>
      <c r="G11" s="2"/>
      <c r="I11" s="2"/>
    </row>
    <row r="12" spans="1:11" x14ac:dyDescent="0.25">
      <c r="A12" s="1" t="s">
        <v>11</v>
      </c>
      <c r="B12" s="2">
        <f>SUM(B6:B11)</f>
        <v>175123</v>
      </c>
      <c r="E12" s="2"/>
      <c r="G12" s="2"/>
      <c r="I12" s="2"/>
    </row>
    <row r="13" spans="1:11" x14ac:dyDescent="0.25">
      <c r="B13" s="2"/>
      <c r="E13" s="2"/>
      <c r="G13" s="2"/>
      <c r="I13" s="2"/>
    </row>
    <row r="14" spans="1:11" x14ac:dyDescent="0.25">
      <c r="A14" s="15"/>
      <c r="B14" s="15" t="s">
        <v>31</v>
      </c>
      <c r="C14" s="14"/>
      <c r="D14" s="14"/>
      <c r="E14" s="14"/>
      <c r="F14" s="14"/>
      <c r="G14" s="10"/>
      <c r="I14" s="2"/>
    </row>
    <row r="15" spans="1:11" x14ac:dyDescent="0.25">
      <c r="B15" s="26" t="s">
        <v>29</v>
      </c>
      <c r="C15" s="26"/>
      <c r="D15" s="26" t="s">
        <v>33</v>
      </c>
      <c r="E15" s="26"/>
      <c r="F15" s="27" t="s">
        <v>34</v>
      </c>
      <c r="G15" s="27"/>
      <c r="I15" s="2"/>
    </row>
    <row r="16" spans="1:11" x14ac:dyDescent="0.25">
      <c r="B16" s="1" t="s">
        <v>7</v>
      </c>
      <c r="C16" s="18">
        <v>0</v>
      </c>
      <c r="D16" s="9" t="s">
        <v>7</v>
      </c>
      <c r="E16" s="18">
        <v>0</v>
      </c>
      <c r="F16" s="9" t="s">
        <v>7</v>
      </c>
      <c r="G16" s="18">
        <v>0</v>
      </c>
      <c r="I16" s="2"/>
    </row>
    <row r="17" spans="1:11" x14ac:dyDescent="0.25">
      <c r="B17" s="1" t="s">
        <v>8</v>
      </c>
      <c r="C17" s="18">
        <v>0</v>
      </c>
      <c r="D17" s="9" t="s">
        <v>8</v>
      </c>
      <c r="E17" s="18">
        <v>0</v>
      </c>
      <c r="F17" s="9" t="s">
        <v>8</v>
      </c>
      <c r="G17" s="18">
        <v>0</v>
      </c>
      <c r="I17" s="2"/>
    </row>
    <row r="18" spans="1:11" x14ac:dyDescent="0.25">
      <c r="B18" s="1" t="s">
        <v>9</v>
      </c>
      <c r="C18" s="18">
        <v>0</v>
      </c>
      <c r="D18" s="9" t="s">
        <v>9</v>
      </c>
      <c r="E18" s="18">
        <v>0</v>
      </c>
      <c r="F18" s="9" t="s">
        <v>9</v>
      </c>
      <c r="G18" s="18">
        <v>0</v>
      </c>
      <c r="I18" s="2"/>
    </row>
    <row r="19" spans="1:11" x14ac:dyDescent="0.25">
      <c r="B19" s="1" t="s">
        <v>10</v>
      </c>
      <c r="C19" s="18">
        <v>0</v>
      </c>
      <c r="D19" s="9" t="s">
        <v>10</v>
      </c>
      <c r="E19" s="18">
        <v>0</v>
      </c>
      <c r="F19" s="9" t="s">
        <v>10</v>
      </c>
      <c r="G19" s="18">
        <v>0</v>
      </c>
      <c r="I19" s="2"/>
    </row>
    <row r="20" spans="1:11" x14ac:dyDescent="0.25">
      <c r="B20" s="1" t="s">
        <v>15</v>
      </c>
      <c r="C20" s="18">
        <v>0</v>
      </c>
      <c r="D20" s="9" t="s">
        <v>15</v>
      </c>
      <c r="E20" s="18">
        <v>0</v>
      </c>
      <c r="F20" s="9" t="s">
        <v>15</v>
      </c>
      <c r="G20" s="18">
        <v>0</v>
      </c>
    </row>
    <row r="21" spans="1:11" x14ac:dyDescent="0.25">
      <c r="B21" s="12" t="s">
        <v>16</v>
      </c>
      <c r="C21" s="19">
        <v>0</v>
      </c>
      <c r="D21" s="13" t="s">
        <v>16</v>
      </c>
      <c r="E21" s="19">
        <v>0</v>
      </c>
      <c r="F21" s="13" t="s">
        <v>16</v>
      </c>
      <c r="G21" s="19">
        <v>0</v>
      </c>
    </row>
    <row r="22" spans="1:11" x14ac:dyDescent="0.25">
      <c r="B22" s="1" t="s">
        <v>11</v>
      </c>
      <c r="C22" s="2">
        <f>SUM(C16:C21)</f>
        <v>0</v>
      </c>
      <c r="D22" s="9" t="s">
        <v>11</v>
      </c>
      <c r="E22" s="2">
        <f>SUM(E16:E21)</f>
        <v>0</v>
      </c>
      <c r="F22" s="9" t="s">
        <v>11</v>
      </c>
      <c r="G22" s="2">
        <f>SUM(G16:G21)</f>
        <v>0</v>
      </c>
    </row>
    <row r="24" spans="1:11" ht="45" x14ac:dyDescent="0.25">
      <c r="A24" s="7" t="s">
        <v>0</v>
      </c>
      <c r="B24" s="3" t="s">
        <v>1</v>
      </c>
      <c r="C24" s="3" t="s">
        <v>2</v>
      </c>
      <c r="D24" s="3" t="s">
        <v>17</v>
      </c>
      <c r="E24" s="3" t="s">
        <v>18</v>
      </c>
      <c r="F24" s="3" t="s">
        <v>19</v>
      </c>
      <c r="G24" s="3" t="s">
        <v>20</v>
      </c>
      <c r="H24" s="3" t="s">
        <v>3</v>
      </c>
      <c r="I24" s="3" t="s">
        <v>21</v>
      </c>
      <c r="J24" s="3" t="s">
        <v>22</v>
      </c>
    </row>
    <row r="25" spans="1:11" x14ac:dyDescent="0.25">
      <c r="A25" s="7" t="s">
        <v>27</v>
      </c>
      <c r="B25" s="20">
        <v>1000000</v>
      </c>
      <c r="C25" s="21">
        <v>2000000</v>
      </c>
      <c r="D25" s="21">
        <v>20000</v>
      </c>
      <c r="E25" s="21">
        <v>400000</v>
      </c>
      <c r="F25" s="21">
        <v>400000</v>
      </c>
      <c r="G25" s="21">
        <v>0</v>
      </c>
      <c r="H25" s="21">
        <v>2000000</v>
      </c>
      <c r="I25" s="21">
        <v>50000</v>
      </c>
      <c r="J25" s="21">
        <v>50000</v>
      </c>
      <c r="K25" s="2">
        <f>SUM(B25:J25)</f>
        <v>5920000</v>
      </c>
    </row>
    <row r="26" spans="1:11" x14ac:dyDescent="0.25">
      <c r="A26" s="7" t="s">
        <v>26</v>
      </c>
      <c r="B26" s="21">
        <v>1500000</v>
      </c>
      <c r="C26" s="21">
        <v>1500000</v>
      </c>
      <c r="D26" s="21">
        <v>30000</v>
      </c>
      <c r="E26" s="21">
        <v>450000</v>
      </c>
      <c r="F26" s="21">
        <v>450000</v>
      </c>
      <c r="G26" s="21">
        <v>0</v>
      </c>
      <c r="H26" s="21">
        <v>2100000</v>
      </c>
      <c r="I26" s="21">
        <v>51000</v>
      </c>
      <c r="J26" s="21">
        <v>51000</v>
      </c>
      <c r="K26" s="2">
        <f>SUM(B26:J26)</f>
        <v>6132000</v>
      </c>
    </row>
    <row r="27" spans="1:11" x14ac:dyDescent="0.25">
      <c r="A27" s="7" t="s">
        <v>28</v>
      </c>
      <c r="B27" s="8">
        <f>(B25+B26)/2</f>
        <v>1250000</v>
      </c>
      <c r="C27" s="8">
        <f t="shared" ref="C27:J27" si="0">(C25+C26)/2</f>
        <v>1750000</v>
      </c>
      <c r="D27" s="8">
        <f t="shared" si="0"/>
        <v>25000</v>
      </c>
      <c r="E27" s="8">
        <f t="shared" si="0"/>
        <v>425000</v>
      </c>
      <c r="F27" s="8">
        <f t="shared" si="0"/>
        <v>425000</v>
      </c>
      <c r="G27" s="8">
        <f t="shared" si="0"/>
        <v>0</v>
      </c>
      <c r="H27" s="8">
        <f t="shared" si="0"/>
        <v>2050000</v>
      </c>
      <c r="I27" s="8">
        <f t="shared" si="0"/>
        <v>50500</v>
      </c>
      <c r="J27" s="8">
        <f t="shared" si="0"/>
        <v>50500</v>
      </c>
      <c r="K27" s="2">
        <f>SUM(B27:J27)</f>
        <v>6026000</v>
      </c>
    </row>
    <row r="28" spans="1:11" x14ac:dyDescent="0.25">
      <c r="A28" s="7" t="s">
        <v>5</v>
      </c>
      <c r="B28" s="5">
        <f>B27/$K$27</f>
        <v>0.2074344507135745</v>
      </c>
      <c r="C28" s="5">
        <f t="shared" ref="C28:J28" si="1">C27/$K$27</f>
        <v>0.29040823099900431</v>
      </c>
      <c r="D28" s="5">
        <f t="shared" si="1"/>
        <v>4.1486890142714899E-3</v>
      </c>
      <c r="E28" s="5">
        <f t="shared" si="1"/>
        <v>7.0527713242615336E-2</v>
      </c>
      <c r="F28" s="5">
        <f t="shared" si="1"/>
        <v>7.0527713242615336E-2</v>
      </c>
      <c r="G28" s="5">
        <f t="shared" si="1"/>
        <v>0</v>
      </c>
      <c r="H28" s="5">
        <f t="shared" si="1"/>
        <v>0.34019249917026217</v>
      </c>
      <c r="I28" s="5">
        <f t="shared" si="1"/>
        <v>8.3803518088284099E-3</v>
      </c>
      <c r="J28" s="5">
        <f t="shared" si="1"/>
        <v>8.3803518088284099E-3</v>
      </c>
    </row>
    <row r="29" spans="1:11" x14ac:dyDescent="0.25">
      <c r="A29" s="7" t="s">
        <v>6</v>
      </c>
      <c r="B29" s="4">
        <f>B28*$B$12</f>
        <v>36326.543312313304</v>
      </c>
      <c r="C29" s="4">
        <f t="shared" ref="C29:J29" si="2">C28*$B$12</f>
        <v>50857.16063723863</v>
      </c>
      <c r="D29" s="4">
        <f t="shared" si="2"/>
        <v>726.5308662462661</v>
      </c>
      <c r="E29" s="4">
        <f t="shared" si="2"/>
        <v>12351.024726186526</v>
      </c>
      <c r="F29" s="4">
        <f t="shared" si="2"/>
        <v>12351.024726186526</v>
      </c>
      <c r="G29" s="4">
        <f t="shared" si="2"/>
        <v>0</v>
      </c>
      <c r="H29" s="4">
        <f t="shared" si="2"/>
        <v>59575.531032193823</v>
      </c>
      <c r="I29" s="4">
        <f t="shared" si="2"/>
        <v>1467.5923498174577</v>
      </c>
      <c r="J29" s="4">
        <f t="shared" si="2"/>
        <v>1467.5923498174577</v>
      </c>
      <c r="K29" s="2">
        <f>SUM(B29:J29)</f>
        <v>175123</v>
      </c>
    </row>
    <row r="30" spans="1:11" x14ac:dyDescent="0.25">
      <c r="A30" s="6" t="s">
        <v>30</v>
      </c>
      <c r="B30" s="22">
        <v>0</v>
      </c>
      <c r="C30" s="23">
        <v>0</v>
      </c>
      <c r="D30" s="23">
        <v>0</v>
      </c>
      <c r="E30" s="23">
        <v>0</v>
      </c>
      <c r="F30" s="23">
        <v>0</v>
      </c>
      <c r="G30" s="23">
        <v>0</v>
      </c>
      <c r="H30" s="23">
        <v>0</v>
      </c>
      <c r="I30" s="23">
        <v>0</v>
      </c>
      <c r="J30" s="23">
        <v>0</v>
      </c>
      <c r="K30" s="10">
        <f t="shared" ref="K30:K31" si="3">SUM(B30:J30)</f>
        <v>0</v>
      </c>
    </row>
    <row r="31" spans="1:11" x14ac:dyDescent="0.25">
      <c r="A31" s="6" t="s">
        <v>11</v>
      </c>
      <c r="B31" s="11">
        <f>SUM(B29:B30)</f>
        <v>36326.543312313304</v>
      </c>
      <c r="C31" s="4">
        <f t="shared" ref="C31:J31" si="4">SUM(C29:C30)</f>
        <v>50857.16063723863</v>
      </c>
      <c r="D31" s="4">
        <f t="shared" si="4"/>
        <v>726.5308662462661</v>
      </c>
      <c r="E31" s="4">
        <f t="shared" si="4"/>
        <v>12351.024726186526</v>
      </c>
      <c r="F31" s="4">
        <f t="shared" si="4"/>
        <v>12351.024726186526</v>
      </c>
      <c r="G31" s="4">
        <f t="shared" si="4"/>
        <v>0</v>
      </c>
      <c r="H31" s="4">
        <f t="shared" si="4"/>
        <v>59575.531032193823</v>
      </c>
      <c r="I31" s="4">
        <f t="shared" si="4"/>
        <v>1467.5923498174577</v>
      </c>
      <c r="J31" s="4">
        <f t="shared" si="4"/>
        <v>1467.5923498174577</v>
      </c>
      <c r="K31" s="2">
        <f t="shared" si="3"/>
        <v>175123</v>
      </c>
    </row>
    <row r="35" spans="1:1" x14ac:dyDescent="0.25">
      <c r="A35" s="6" t="s">
        <v>12</v>
      </c>
    </row>
    <row r="36" spans="1:1" x14ac:dyDescent="0.25">
      <c r="A36" s="1" t="s">
        <v>24</v>
      </c>
    </row>
    <row r="37" spans="1:1" x14ac:dyDescent="0.25">
      <c r="A37" s="1" t="s">
        <v>23</v>
      </c>
    </row>
    <row r="38" spans="1:1" x14ac:dyDescent="0.25">
      <c r="A38" s="1" t="s">
        <v>32</v>
      </c>
    </row>
    <row r="39" spans="1:1" x14ac:dyDescent="0.25">
      <c r="A39" s="1" t="s">
        <v>25</v>
      </c>
    </row>
  </sheetData>
  <sheetProtection algorithmName="SHA-512" hashValue="WOFD9a4J9sZO/X7py6GntM7Lj6r56bBmbFL+lH77f3tQL7kDlgxiIVQfm7oIrGEfBCrMWnBWoCNc+1ClZWT1jg==" saltValue="oPafv0j0yh8LMJ/qMb315Q==" spinCount="100000" sheet="1" objects="1" scenarios="1"/>
  <mergeCells count="8">
    <mergeCell ref="B15:C15"/>
    <mergeCell ref="D15:E15"/>
    <mergeCell ref="F15:G15"/>
    <mergeCell ref="A1:K1"/>
    <mergeCell ref="D4:I4"/>
    <mergeCell ref="D5:E5"/>
    <mergeCell ref="F5:G5"/>
    <mergeCell ref="H5:I5"/>
  </mergeCells>
  <conditionalFormatting sqref="K31">
    <cfRule type="expression" dxfId="1" priority="1">
      <formula>$K$31&lt;&gt;$B$12+$C$22+$E$22+$G$22</formula>
    </cfRule>
    <cfRule type="expression" dxfId="0" priority="2">
      <formula>$K$31=$B$12+$C$22+$E$22+$G$22</formula>
    </cfRule>
  </conditionalFormatting>
  <pageMargins left="0.7" right="0.7" top="0.75" bottom="0.75" header="0.3" footer="0.3"/>
  <pageSetup scale="60" fitToHeight="0" orientation="landscape" verticalDpi="300"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EA5519-A769-477F-AA39-FBF05F4887FB}">
  <dimension ref="A1:A6"/>
  <sheetViews>
    <sheetView workbookViewId="0">
      <selection activeCell="C2" sqref="C2"/>
    </sheetView>
  </sheetViews>
  <sheetFormatPr defaultColWidth="9.140625" defaultRowHeight="15" x14ac:dyDescent="0.25"/>
  <cols>
    <col min="1" max="1" width="147.85546875" style="1" customWidth="1"/>
    <col min="2" max="16384" width="9.140625" style="1"/>
  </cols>
  <sheetData>
    <row r="1" spans="1:1" ht="60" x14ac:dyDescent="0.25">
      <c r="A1" s="16" t="s">
        <v>35</v>
      </c>
    </row>
    <row r="2" spans="1:1" ht="45" x14ac:dyDescent="0.25">
      <c r="A2" s="16" t="s">
        <v>36</v>
      </c>
    </row>
    <row r="3" spans="1:1" ht="90" x14ac:dyDescent="0.25">
      <c r="A3" s="16" t="s">
        <v>37</v>
      </c>
    </row>
    <row r="4" spans="1:1" ht="105" x14ac:dyDescent="0.25">
      <c r="A4" s="16" t="s">
        <v>38</v>
      </c>
    </row>
    <row r="5" spans="1:1" x14ac:dyDescent="0.25">
      <c r="A5" s="16" t="s">
        <v>39</v>
      </c>
    </row>
    <row r="6" spans="1:1" x14ac:dyDescent="0.25">
      <c r="A6" s="16"/>
    </row>
  </sheetData>
  <sheetProtection algorithmName="SHA-512" hashValue="oe3mAlYHsQCrqcU7TRsoWAqfs6YbGKkhWzERy4T0DkcriUsfnexmbGk5dRdAYcE0PHFJ1iAWMfiHkKBvHLmWhg==" saltValue="VYLllJHb59/mNGUl4y3ung==" spinCount="100000" sheet="1" objects="1" scenarios="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73CB2-0E5B-465F-835D-DD8536CC0F8C}">
  <dimension ref="A1:A4"/>
  <sheetViews>
    <sheetView workbookViewId="0">
      <selection activeCell="A13" sqref="A13"/>
    </sheetView>
  </sheetViews>
  <sheetFormatPr defaultColWidth="9.140625" defaultRowHeight="15" x14ac:dyDescent="0.25"/>
  <cols>
    <col min="1" max="1" width="121.42578125" style="1" customWidth="1"/>
    <col min="2" max="16384" width="9.140625" style="1"/>
  </cols>
  <sheetData>
    <row r="1" spans="1:1" ht="120" x14ac:dyDescent="0.25">
      <c r="A1" s="24" t="s">
        <v>40</v>
      </c>
    </row>
    <row r="2" spans="1:1" ht="75" x14ac:dyDescent="0.25">
      <c r="A2" s="24" t="s">
        <v>41</v>
      </c>
    </row>
    <row r="3" spans="1:1" x14ac:dyDescent="0.25">
      <c r="A3" s="24"/>
    </row>
    <row r="4" spans="1:1" ht="105" x14ac:dyDescent="0.25">
      <c r="A4" s="24" t="s">
        <v>42</v>
      </c>
    </row>
  </sheetData>
  <sheetProtection algorithmName="SHA-512" hashValue="f4Pdrnz+vu/eD1FA3E1raeSsMOX/SmumNQP9dPgOZGulopJYKtn26YMTl4JCxgZQraTNhKqfgXfFcHqAlvzKaA==" saltValue="DdCTtth7hSWu3vVLhTcAXg==" spinCount="100000" sheet="1" objects="1" scenarios="1"/>
  <pageMargins left="0.7" right="0.7" top="0.75" bottom="0.75" header="0.3" footer="0.3"/>
</worksheet>
</file>

<file path=docMetadata/LabelInfo.xml><?xml version="1.0" encoding="utf-8"?>
<clbl:labelList xmlns:clbl="http://schemas.microsoft.com/office/2020/mipLabelMetadata">
  <clbl:label id="{f52e3166-5357-4b2b-8d76-c296527191bc}" enabled="0" method="" siteId="{f52e3166-5357-4b2b-8d76-c296527191bc}"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Calculation Page</vt:lpstr>
      <vt:lpstr>Sikich Disclosure</vt:lpstr>
      <vt:lpstr>PTMA Disclosure</vt:lpstr>
      <vt:lpstr>'Calculation Page'!Print_Area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Tim Flaherty</dc:creator>
  <cp:lastModifiedBy>Tim Flaherty</cp:lastModifiedBy>
  <cp:lastPrinted>2026-02-10T16:50:26Z</cp:lastPrinted>
  <dcterms:created xsi:type="dcterms:W3CDTF">2025-10-24T17:43:57Z</dcterms:created>
  <dcterms:modified xsi:type="dcterms:W3CDTF">2026-03-24T20:35:22Z</dcterms:modified>
</cp:coreProperties>
</file>